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157\1 výzva\"/>
    </mc:Choice>
  </mc:AlternateContent>
  <xr:revisionPtr revIDLastSave="0" documentId="13_ncr:1_{BCD0BC87-D77C-43D9-BC6C-AEF51AC78E6E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9" i="1" l="1"/>
  <c r="S19" i="1"/>
  <c r="T18" i="1"/>
  <c r="S18" i="1"/>
  <c r="T17" i="1"/>
  <c r="S17" i="1"/>
  <c r="T16" i="1"/>
  <c r="S16" i="1"/>
  <c r="P19" i="1"/>
  <c r="P18" i="1"/>
  <c r="P17" i="1"/>
  <c r="P16" i="1"/>
  <c r="T14" i="1"/>
  <c r="S15" i="1"/>
  <c r="T9" i="1" l="1"/>
  <c r="S10" i="1"/>
  <c r="S14" i="1"/>
  <c r="P14" i="1"/>
  <c r="T7" i="1"/>
  <c r="S8" i="1"/>
  <c r="S11" i="1"/>
  <c r="T11" i="1"/>
  <c r="P11" i="1"/>
  <c r="T12" i="1" l="1"/>
  <c r="S13" i="1"/>
  <c r="P13" i="1"/>
  <c r="S9" i="1"/>
  <c r="S12" i="1"/>
  <c r="P9" i="1"/>
  <c r="P12" i="1"/>
  <c r="T13" i="1" l="1"/>
  <c r="P7" i="1"/>
  <c r="Q22" i="1" s="1"/>
  <c r="S7" i="1"/>
  <c r="R22" i="1" s="1"/>
</calcChain>
</file>

<file path=xl/sharedStrings.xml><?xml version="1.0" encoding="utf-8"?>
<sst xmlns="http://schemas.openxmlformats.org/spreadsheetml/2006/main" count="104" uniqueCount="73">
  <si>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</si>
  <si>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</si>
  <si>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</si>
  <si>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</si>
  <si>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</si>
  <si>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</si>
  <si>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</si>
  <si>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</si>
  <si>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</si>
  <si>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</si>
  <si>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</si>
  <si>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</si>
  <si>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30213300-8 - Stolní počítač </t>
  </si>
  <si>
    <t>30231000-7 - Počítačové monitory a konzoly</t>
  </si>
  <si>
    <t xml:space="preserve">30233132-5 - Diskové jednotky </t>
  </si>
  <si>
    <t xml:space="preserve">30237000-9 - Součásti, příslušenství a doplňky pro počítače </t>
  </si>
  <si>
    <t xml:space="preserve">32423000-4 - Síťové rozbočovače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</si>
  <si>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</si>
  <si>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</si>
  <si>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</si>
  <si>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</si>
  <si>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</si>
  <si>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</si>
  <si>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</si>
  <si>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</si>
  <si>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</si>
  <si>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</si>
  <si>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</si>
  <si>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</si>
  <si>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</si>
  <si>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</si>
  <si>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</si>
  <si>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</si>
  <si>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</si>
  <si>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</si>
  <si>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NE</t>
  </si>
  <si>
    <t>Notebook 16''</t>
  </si>
  <si>
    <t>Monitor 27''</t>
  </si>
  <si>
    <t>Záruka na zboží min. 36 měsíců.</t>
  </si>
  <si>
    <t>Záruka na zboží min. 36 měsíců, servis NBD on site.</t>
  </si>
  <si>
    <t xml:space="preserve">Příloha č. 2 Kupní smlouvy - technická specifikace
Výpočetní technika (III.) 157 - 2024 </t>
  </si>
  <si>
    <t>Samostatná faktura</t>
  </si>
  <si>
    <t>Disk SSD</t>
  </si>
  <si>
    <t>Desktop switch</t>
  </si>
  <si>
    <t>Ing. Jiří Basl, Ph.D., 
Tel.: 37763 4249,
603 216 039</t>
  </si>
  <si>
    <t>Univerzitní 26, 
301 00 Plzeň,
Fakulta elektrotechnická - Katedra elektroniky a informačních technologií,
místnost EK 502</t>
  </si>
  <si>
    <t xml:space="preserve">Operační systém Windows 11, stačí ve verzi Home, předinstalovaný (nesmí to být licence typu K12 (EDU)). 
OS Windows požadujeme z důvodu kompatibility s interními aplikacemi ZČU (Stag, Magion,...). 
Podpora prostřednictvím internetu umožňuje stahování ovladačů a manuálu z internetu adresně pro konkrétní zadaný typ (sériové číslo) zařízení.  </t>
  </si>
  <si>
    <t>Desktop PC včetně klávesnice a myši</t>
  </si>
  <si>
    <t>Operační systém Windows 11, stačí ve verzi Home, předinstalovaný (nesmí to být licence typu K12 (EDU)). 
OS Windows požadujeme z důvodu kompatibility s interními aplikacemi ZČU (Stag, Magion,...). 
Podpora prostřednictvím internetu umožňuje stahování ovladačů a manuálu z internetu adresně pro konkrétní zadaný typ (sériové číslo) zařízení.</t>
  </si>
  <si>
    <t>Monitor o úhlopříčce 27", IPS, Full HD, min. 1920 x 1080 (16:9), min. 100 Hz, antireflexní displej, bar. hloubka min. 6 bit, odezva max. 5 ms, nastavitelná výška, pivot, Power Delivery max. 15 W, HDMI, DisplayPort a VGA, USB, USB-C a USB-B datové rozhraní, VESA.
Záruka min. 36 měsíců.</t>
  </si>
  <si>
    <t>8-Portový stolní switch 10/100/1000Mb/s. 
RJ45 s automatickou adaptací 10/100/1000Mb/s podporující Auto-MDI/MDIX. 
Ocelové pouzdro, desktopová konstrukce, možnost upevnění na stěnu. 
Podpora 802.1p / DSCP QoS. 
Plug and play, bez nutnosti konfigurace.</t>
  </si>
  <si>
    <t>Tablet PC 14"</t>
  </si>
  <si>
    <t xml:space="preserve">Operační systém Windows 11, stačí ve verzi Home, předinstalovaný (nesmí to být licence typu K12 (EDU)). 
OS Windows požadujeme z důvodu kompatibility s interními aplikacemi ZČU (Stag, Magion,...). 
Podpora prostřednictvím internetu umožňuje stahování ovladačů a manuálu z internetu adresně pro konkrétní zadaný typ (sériové číslo) zařízení. </t>
  </si>
  <si>
    <r>
      <t>Konvertibilní notebook schopný práce i jako tablet. 
Výkon procesoru v Passmark CPU více než 22 000 bodů. 
Operační paměť min. 16GB LPDDR5. 
Displej dotykový 14'' OLED lesklý, rozlišení min. 2880 x 1800, svítivost min. 400 nits. 
Grafika integrovaná.
Úložiště min. 1TB. 
Webkamera min. 1080px.
Obsahuje integrovaný bezdrátový adaptér WiFi 6E a bluetooth min. v5.2. 
Porty min.: 
Thunderbolt / USB 4  2x, 
USB 3.2 Gen 1 (USB 3.0) 1x. 
Univerzální zvukový port (jack), HDMI. 
Čtečka paměťových karet, Podpora stylusu, TPM</t>
    </r>
    <r>
      <rPr>
        <sz val="11"/>
        <rFont val="Calibri"/>
        <family val="2"/>
        <charset val="238"/>
        <scheme val="minor"/>
      </rPr>
      <t xml:space="preserve"> 2.0, Windows Hello</t>
    </r>
    <r>
      <rPr>
        <sz val="11"/>
        <color theme="1"/>
        <rFont val="Calibri"/>
        <family val="2"/>
        <charset val="238"/>
        <scheme val="minor"/>
      </rPr>
      <t>. 
Podsvícená klávesnice.
Celokovová konstrukce. 
Barva nejlépe šedá. 
Záruka min. 36 měsíců, servis NBD on site.</t>
    </r>
  </si>
  <si>
    <t>SSD disk do PC</t>
  </si>
  <si>
    <t>Wifi USB adaptér</t>
  </si>
  <si>
    <t>Baterie do notebooku</t>
  </si>
  <si>
    <t>ANO</t>
  </si>
  <si>
    <t>ELIXIR CZ
LM2023055</t>
  </si>
  <si>
    <t>ELSA40K
FW06010052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</si>
  <si>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</si>
  <si>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Ing. Markéta Lintimerová,
Tel.: 37763 2543</t>
  </si>
  <si>
    <t>Technická 8,
301 00 Plzeň,
Fakulta aplikovaných věd - Nové technologie pro informační společnost (NTIS),
místnost UN 526</t>
  </si>
  <si>
    <t>21 dní, nejpozději však do 20.12.2024 (platí co nastane dříve)</t>
  </si>
  <si>
    <t>Monitor 27"</t>
  </si>
  <si>
    <t>Monitor s úhlopříčkou alespoň 27", technologie panelu IPS s matným povrchem.
Rozlišení alespoň 2560 x 1440.
Poměr stran 16:9.
Odezva maximálně 5 ms.
Obnovovací frekvence alespoň 60 Hz.
Jas minimálně 350 cd/m2.
Kontrast alespoň 1000:1.
Požadované vstupy: alespoň 1x HDMI, 1x DisplayPort, 1x USB-C, 4x USB-A, RJ-45.
Požadované vlastnosti: nastavitelná výška, pivot, flicker-free, filtr modrého světla, Power Delivery alespoň 90 W, DisplayPort výstup (daisy chain).
Třída energetické účinnosti v rozpětí A až F.</t>
  </si>
  <si>
    <t>Typ: SSD.
Rozhraní: SATA 6Gb/s.
Formát disku: 2,5".
Kapacita : min. 2TB.
Sekvenční čtení: min. 500 MB/sec.
Sekvenční zápis: min. 500 MB/sec.</t>
  </si>
  <si>
    <t>WiFi USB adaptér s neodnímatelnou anténou, min. WiFi 6.
Přenosová rychlost v pásmu 2,4 GHz 574 Mb/s, přenosová rychlost v pásmu 5 GHz 1201 Mb/s.
Zisk antény minimálně 5 dBi.</t>
  </si>
  <si>
    <t>Baterie kompatibilní s notebookem Dell Latitude 5511.
Kapacita alespoň 68 Wh, 4 články.</t>
  </si>
  <si>
    <t>Záruka na zboží min. 60 měsíců,
servis NBD on site.</t>
  </si>
  <si>
    <r>
      <t xml:space="preserve">Skříň typu Tower.  
Výkon procesoru v Passmark CPU více než 37 000 bodů. 
Operační paměť min. 16 GB LPDDR5. 
Grafika integrovaná. 
Úložiště min. 1TB SSD. 
Porty zpředu: 1x audio, 1x USB Type-C 10Gbps;  3x USB Type-A 10Gbps ; 
Vzadu: 1x audio-out; 1x RJ-45; 1x HDMI 1.4; 3x USB Type-A 5Gbps; 1 DisplayPort 1.4; 2x USB Type-A 480Mbps. 
Součástí dodávky klávesnice a myš. 
</t>
    </r>
    <r>
      <rPr>
        <sz val="11"/>
        <rFont val="Calibri"/>
        <family val="2"/>
        <charset val="238"/>
        <scheme val="minor"/>
      </rPr>
      <t>Záruka min. 60 měsíců, servis NBD on site.</t>
    </r>
  </si>
  <si>
    <r>
      <t xml:space="preserve">Výkon procesoru v Passmark CPU více než 25 000 bodů. 
Operační paměť min. 16 GB LPDDR5. 
Displej 16'' IPS matný, nedotykový, rozlišení min. 1920 x 1200, svítivost min. 300 nits.
Grafika integrovaná.   
Úložiště min. 1TB SSD.
Webkamera min. 1080px. Interní mikrofon.
Obsahuje integrovaný bezdrátový adaptér WiFi 6E a bluetooth min. v5.3. 
Porty min.: 
2x USB-C 3.2 Gen 2x2 (přenos dat, přenosová rychlost signálu 20 Gb/s, podpora DisplayPort 1.4, napájení notebooku), 
2x USB 3.2 Gen 1, 
1x kombinovaný konektor sluchátek/mikrofonu, 
1x HDMI 2.1 (4K @60Hz), 
1x RJ-45 (LAN).
Možnost připojení dokovací stanice přes USB-C a dobíjení z této dokovací stanice. 
Podsvícená klávesnice s numerickými klávesami. Klávesnice odolná proti polití. Touchpad.
</t>
    </r>
    <r>
      <rPr>
        <sz val="11"/>
        <rFont val="Calibri"/>
        <family val="2"/>
        <charset val="238"/>
        <scheme val="minor"/>
      </rPr>
      <t>Záruka min. 60 měsíců, servis NBD on site.</t>
    </r>
  </si>
  <si>
    <r>
      <t xml:space="preserve">Disk SSD interní, 2,5''. 
Kapacita min. 1TB. 
Rozhraní SATA 6 Gb/s. 
Obsahuje vyrovnávací paměť min. 1GB DDR4. 
Spolehlivost 1,5 milionů hodin (MTBF). 
</t>
    </r>
    <r>
      <rPr>
        <sz val="11"/>
        <rFont val="Calibri"/>
        <family val="2"/>
        <charset val="238"/>
        <scheme val="minor"/>
      </rPr>
      <t xml:space="preserve">Záruka min. 3 roky.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</si>
</sst>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3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24" fillId="0" borderId="0"/>
    <xf numFmtId="0" fontId="15" fillId="0" borderId="0"/>
  </cellStyleXfs>
  <cellXfs count="221">
    <xf numFmtId="0" fontId="0" fillId="0" borderId="0" xfId="0"/>
    <xf numFmtId="0" fontId="0" fillId="0" borderId="0" xfId="0" applyProtection="1"/>
    <xf numFmtId="0" fontId="27" fillId="2" borderId="0" xfId="0" applyFont="1" applyFill="1" applyAlignment="1" applyProtection="1">
      <alignment horizontal="left" vertical="center" wrapText="1"/>
    </xf>
    <xf numFmtId="0" fontId="27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31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8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center" vertical="top" wrapText="1"/>
    </xf>
    <xf numFmtId="0" fontId="28" fillId="0" borderId="0" xfId="0" applyFont="1" applyAlignment="1" applyProtection="1">
      <alignment horizontal="center" vertical="top" wrapText="1"/>
    </xf>
    <xf numFmtId="0" fontId="29" fillId="0" borderId="0" xfId="0" applyFont="1" applyAlignment="1" applyProtection="1">
      <alignment horizontal="center" vertical="top" wrapText="1"/>
    </xf>
    <xf numFmtId="0" fontId="16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6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20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21" fillId="0" borderId="0" xfId="0" applyFont="1" applyAlignment="1" applyProtection="1">
      <alignment vertical="center"/>
    </xf>
    <xf numFmtId="0" fontId="21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6" fillId="4" borderId="7" xfId="0" applyFont="1" applyFill="1" applyBorder="1" applyAlignment="1" applyProtection="1">
      <alignment horizontal="center" vertical="center" wrapText="1"/>
    </xf>
    <xf numFmtId="0" fontId="16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6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22" fillId="2" borderId="3" xfId="0" applyFont="1" applyFill="1" applyBorder="1" applyAlignment="1" applyProtection="1">
      <alignment horizontal="center" vertical="center" textRotation="90" wrapText="1"/>
    </xf>
    <xf numFmtId="0" fontId="22" fillId="5" borderId="4" xfId="0" applyFont="1" applyFill="1" applyBorder="1" applyAlignment="1" applyProtection="1">
      <alignment horizontal="center" vertical="center" wrapText="1"/>
    </xf>
    <xf numFmtId="0" fontId="22" fillId="4" borderId="4" xfId="0" applyFont="1" applyFill="1" applyBorder="1" applyAlignment="1" applyProtection="1">
      <alignment horizontal="center" vertical="center" wrapText="1"/>
    </xf>
    <xf numFmtId="0" fontId="22" fillId="5" borderId="6" xfId="0" applyFont="1" applyFill="1" applyBorder="1" applyAlignment="1" applyProtection="1">
      <alignment horizontal="center" vertical="center" wrapText="1"/>
    </xf>
    <xf numFmtId="0" fontId="26" fillId="5" borderId="4" xfId="0" applyFont="1" applyFill="1" applyBorder="1" applyAlignment="1" applyProtection="1">
      <alignment horizontal="center" vertical="center" wrapText="1"/>
    </xf>
    <xf numFmtId="0" fontId="25" fillId="5" borderId="4" xfId="0" applyFont="1" applyFill="1" applyBorder="1" applyAlignment="1" applyProtection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0" fontId="16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9" xfId="0" applyNumberFormat="1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4" fillId="3" borderId="20" xfId="0" applyFont="1" applyFill="1" applyBorder="1" applyAlignment="1" applyProtection="1">
      <alignment horizontal="left" vertical="center" wrapText="1" indent="1"/>
    </xf>
    <xf numFmtId="0" fontId="12" fillId="3" borderId="14" xfId="0" applyFont="1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0" fontId="19" fillId="6" borderId="14" xfId="0" applyFont="1" applyFill="1" applyBorder="1" applyAlignment="1" applyProtection="1">
      <alignment horizontal="center" vertical="center" wrapText="1"/>
    </xf>
    <xf numFmtId="0" fontId="6" fillId="6" borderId="14" xfId="0" applyFont="1" applyFill="1" applyBorder="1" applyAlignment="1" applyProtection="1">
      <alignment horizontal="center" vertical="center" wrapText="1"/>
    </xf>
    <xf numFmtId="0" fontId="16" fillId="3" borderId="14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13" fillId="3" borderId="14" xfId="0" applyFont="1" applyFill="1" applyBorder="1" applyAlignment="1" applyProtection="1">
      <alignment horizontal="center" vertical="center" wrapText="1"/>
    </xf>
    <xf numFmtId="0" fontId="14" fillId="3" borderId="14" xfId="0" applyFont="1" applyFill="1" applyBorder="1" applyAlignment="1" applyProtection="1">
      <alignment horizontal="center" vertical="center" wrapText="1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11" fillId="3" borderId="18" xfId="0" applyFont="1" applyFill="1" applyBorder="1" applyAlignment="1" applyProtection="1">
      <alignment horizontal="center" vertical="center" wrapTex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6" fillId="3" borderId="18" xfId="0" applyFont="1" applyFill="1" applyBorder="1" applyAlignment="1" applyProtection="1">
      <alignment horizontal="left" vertical="center" wrapText="1" indent="1"/>
    </xf>
    <xf numFmtId="0" fontId="30" fillId="4" borderId="18" xfId="0" applyFont="1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0" fontId="12" fillId="3" borderId="15" xfId="0" applyFont="1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0" fontId="19" fillId="6" borderId="18" xfId="0" applyFont="1" applyFill="1" applyBorder="1" applyAlignment="1" applyProtection="1">
      <alignment horizontal="center" vertical="center" wrapText="1"/>
    </xf>
    <xf numFmtId="0" fontId="8" fillId="6" borderId="15" xfId="0" applyFont="1" applyFill="1" applyBorder="1" applyAlignment="1" applyProtection="1">
      <alignment horizontal="center" vertical="center" wrapText="1"/>
    </xf>
    <xf numFmtId="0" fontId="16" fillId="3" borderId="15" xfId="0" applyFont="1" applyFill="1" applyBorder="1" applyAlignment="1" applyProtection="1">
      <alignment horizontal="center" vertical="center" wrapText="1"/>
    </xf>
    <xf numFmtId="164" fontId="0" fillId="0" borderId="18" xfId="0" applyNumberFormat="1" applyBorder="1" applyAlignment="1" applyProtection="1">
      <alignment horizontal="right" vertical="center" indent="1"/>
    </xf>
    <xf numFmtId="164" fontId="0" fillId="3" borderId="18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13" fillId="3" borderId="15" xfId="0" applyFont="1" applyFill="1" applyBorder="1" applyAlignment="1" applyProtection="1">
      <alignment horizontal="center" vertical="center" wrapText="1"/>
    </xf>
    <xf numFmtId="0" fontId="14" fillId="3" borderId="18" xfId="0" applyFont="1" applyFill="1" applyBorder="1" applyAlignment="1" applyProtection="1">
      <alignment horizontal="center" vertical="center" wrapText="1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4" fillId="3" borderId="25" xfId="0" applyFont="1" applyFill="1" applyBorder="1" applyAlignment="1" applyProtection="1">
      <alignment horizontal="left" vertical="center" wrapText="1" indent="1"/>
    </xf>
    <xf numFmtId="0" fontId="19" fillId="6" borderId="16" xfId="0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25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14" fillId="3" borderId="16" xfId="0" applyFont="1" applyFill="1" applyBorder="1" applyAlignment="1" applyProtection="1">
      <alignment horizontal="center" vertical="center" wrapText="1"/>
    </xf>
    <xf numFmtId="0" fontId="6" fillId="3" borderId="18" xfId="0" applyFont="1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9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left" vertical="center" wrapText="1" indent="1"/>
    </xf>
    <xf numFmtId="0" fontId="30" fillId="4" borderId="13" xfId="0" applyFont="1" applyFill="1" applyBorder="1" applyAlignment="1" applyProtection="1">
      <alignment horizontal="center" vertical="center" wrapText="1"/>
    </xf>
    <xf numFmtId="0" fontId="19" fillId="6" borderId="13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14" fillId="3" borderId="13" xfId="0" applyFon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left" vertical="center" wrapText="1" indent="1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9" fillId="3" borderId="23" xfId="0" applyFont="1" applyFill="1" applyBorder="1" applyAlignment="1" applyProtection="1">
      <alignment horizontal="center" vertical="center" wrapTex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0" fontId="6" fillId="3" borderId="23" xfId="0" applyFont="1" applyFill="1" applyBorder="1" applyAlignment="1" applyProtection="1">
      <alignment horizontal="left" vertical="center" wrapText="1" indent="1"/>
    </xf>
    <xf numFmtId="0" fontId="30" fillId="4" borderId="23" xfId="0" applyFont="1" applyFill="1" applyBorder="1" applyAlignment="1" applyProtection="1">
      <alignment horizontal="center" vertical="center" wrapText="1"/>
    </xf>
    <xf numFmtId="0" fontId="6" fillId="3" borderId="24" xfId="0" applyFont="1" applyFill="1" applyBorder="1" applyAlignment="1" applyProtection="1">
      <alignment horizontal="center" vertical="center" wrapText="1"/>
    </xf>
    <xf numFmtId="0" fontId="12" fillId="3" borderId="24" xfId="0" applyFont="1" applyFill="1" applyBorder="1" applyAlignment="1" applyProtection="1">
      <alignment horizontal="center" vertical="center" wrapText="1"/>
    </xf>
    <xf numFmtId="0" fontId="8" fillId="3" borderId="24" xfId="0" applyFont="1" applyFill="1" applyBorder="1" applyAlignment="1" applyProtection="1">
      <alignment horizontal="center" vertical="center" wrapText="1"/>
    </xf>
    <xf numFmtId="0" fontId="19" fillId="6" borderId="23" xfId="0" applyFont="1" applyFill="1" applyBorder="1" applyAlignment="1" applyProtection="1">
      <alignment horizontal="center" vertical="center" wrapText="1"/>
    </xf>
    <xf numFmtId="0" fontId="8" fillId="6" borderId="24" xfId="0" applyFont="1" applyFill="1" applyBorder="1" applyAlignment="1" applyProtection="1">
      <alignment horizontal="center" vertical="center" wrapText="1"/>
    </xf>
    <xf numFmtId="0" fontId="16" fillId="3" borderId="24" xfId="0" applyFont="1" applyFill="1" applyBorder="1" applyAlignment="1" applyProtection="1">
      <alignment horizontal="center" vertical="center" wrapText="1"/>
    </xf>
    <xf numFmtId="164" fontId="0" fillId="0" borderId="23" xfId="0" applyNumberFormat="1" applyBorder="1" applyAlignment="1" applyProtection="1">
      <alignment horizontal="right" vertical="center" indent="1"/>
    </xf>
    <xf numFmtId="164" fontId="0" fillId="3" borderId="23" xfId="0" applyNumberFormat="1" applyFill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3" xfId="0" applyBorder="1" applyAlignment="1" applyProtection="1">
      <alignment horizontal="center" vertical="center"/>
    </xf>
    <xf numFmtId="0" fontId="13" fillId="3" borderId="24" xfId="0" applyFont="1" applyFill="1" applyBorder="1" applyAlignment="1" applyProtection="1">
      <alignment horizontal="center" vertical="center" wrapText="1"/>
    </xf>
    <xf numFmtId="0" fontId="14" fillId="3" borderId="23" xfId="0" applyFont="1" applyFill="1" applyBorder="1" applyAlignment="1" applyProtection="1">
      <alignment horizontal="center" vertical="center" wrapText="1"/>
    </xf>
    <xf numFmtId="3" fontId="0" fillId="2" borderId="27" xfId="0" applyNumberFormat="1" applyFill="1" applyBorder="1" applyAlignment="1" applyProtection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 wrapText="1"/>
    </xf>
    <xf numFmtId="3" fontId="0" fillId="3" borderId="2" xfId="0" applyNumberForma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6" fillId="3" borderId="26" xfId="0" applyFont="1" applyFill="1" applyBorder="1" applyAlignment="1" applyProtection="1">
      <alignment horizontal="left" vertical="center" wrapText="1" indent="1"/>
    </xf>
    <xf numFmtId="0" fontId="7" fillId="3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0" fontId="19" fillId="6" borderId="2" xfId="0" applyFont="1" applyFill="1" applyBorder="1" applyAlignment="1" applyProtection="1">
      <alignment horizontal="center" vertical="center" wrapText="1"/>
    </xf>
    <xf numFmtId="0" fontId="6" fillId="6" borderId="2" xfId="0" applyFont="1" applyFill="1" applyBorder="1" applyAlignment="1" applyProtection="1">
      <alignment horizontal="center" vertical="center" wrapText="1"/>
    </xf>
    <xf numFmtId="0" fontId="16" fillId="3" borderId="2" xfId="0" applyFont="1" applyFill="1" applyBorder="1" applyAlignment="1" applyProtection="1">
      <alignment horizontal="center" vertical="center" wrapText="1"/>
    </xf>
    <xf numFmtId="164" fontId="0" fillId="0" borderId="2" xfId="0" applyNumberFormat="1" applyBorder="1" applyAlignment="1" applyProtection="1">
      <alignment horizontal="right" vertical="center" indent="1"/>
    </xf>
    <xf numFmtId="164" fontId="0" fillId="3" borderId="2" xfId="0" applyNumberFormat="1" applyFill="1" applyBorder="1" applyAlignment="1" applyProtection="1">
      <alignment horizontal="right" vertical="center" indent="1"/>
    </xf>
    <xf numFmtId="165" fontId="0" fillId="0" borderId="26" xfId="0" applyNumberFormat="1" applyBorder="1" applyAlignment="1" applyProtection="1">
      <alignment horizontal="right" vertical="center" indent="1"/>
    </xf>
    <xf numFmtId="0" fontId="0" fillId="0" borderId="2" xfId="0" applyBorder="1" applyAlignment="1" applyProtection="1">
      <alignment horizontal="center" vertical="center"/>
    </xf>
    <xf numFmtId="0" fontId="13" fillId="3" borderId="2" xfId="0" applyFont="1" applyFill="1" applyBorder="1" applyAlignment="1" applyProtection="1">
      <alignment horizontal="center" vertical="center" wrapText="1"/>
    </xf>
    <xf numFmtId="0" fontId="14" fillId="3" borderId="2" xfId="0" applyFont="1" applyFill="1" applyBorder="1" applyAlignment="1" applyProtection="1">
      <alignment horizontal="center" vertical="center" wrapText="1"/>
    </xf>
    <xf numFmtId="3" fontId="0" fillId="2" borderId="29" xfId="0" applyNumberForma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left" vertical="center" wrapText="1" indent="1"/>
    </xf>
    <xf numFmtId="0" fontId="30" fillId="4" borderId="30" xfId="0" applyFon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0" fontId="10" fillId="3" borderId="15" xfId="0" applyFont="1" applyFill="1" applyBorder="1" applyAlignment="1" applyProtection="1">
      <alignment horizontal="center" vertical="center" wrapText="1"/>
    </xf>
    <xf numFmtId="0" fontId="19" fillId="6" borderId="15" xfId="0" applyFont="1" applyFill="1" applyBorder="1" applyAlignment="1" applyProtection="1">
      <alignment horizontal="center" vertical="center" wrapText="1"/>
    </xf>
    <xf numFmtId="0" fontId="6" fillId="6" borderId="15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14" fillId="3" borderId="15" xfId="0" applyFont="1" applyFill="1" applyBorder="1" applyAlignment="1" applyProtection="1">
      <alignment horizontal="center" vertical="center" wrapText="1"/>
    </xf>
    <xf numFmtId="3" fontId="0" fillId="2" borderId="31" xfId="0" applyNumberFormat="1" applyFill="1" applyBorder="1" applyAlignment="1" applyProtection="1">
      <alignment horizontal="center" vertical="center" wrapText="1"/>
    </xf>
    <xf numFmtId="0" fontId="5" fillId="3" borderId="32" xfId="0" applyFont="1" applyFill="1" applyBorder="1" applyAlignment="1" applyProtection="1">
      <alignment horizontal="center" vertical="center" wrapText="1"/>
    </xf>
    <xf numFmtId="3" fontId="0" fillId="3" borderId="32" xfId="0" applyNumberFormat="1" applyFill="1" applyBorder="1" applyAlignment="1" applyProtection="1">
      <alignment horizontal="center" vertical="center" wrapText="1"/>
    </xf>
    <xf numFmtId="0" fontId="0" fillId="3" borderId="32" xfId="0" applyFill="1" applyBorder="1" applyAlignment="1" applyProtection="1">
      <alignment horizontal="center" vertical="center" wrapText="1"/>
    </xf>
    <xf numFmtId="0" fontId="5" fillId="3" borderId="32" xfId="0" applyFont="1" applyFill="1" applyBorder="1" applyAlignment="1" applyProtection="1">
      <alignment horizontal="left" vertical="center" wrapText="1" indent="1"/>
    </xf>
    <xf numFmtId="0" fontId="5" fillId="3" borderId="2" xfId="0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5" fillId="6" borderId="2" xfId="0" applyFont="1" applyFill="1" applyBorder="1" applyAlignment="1" applyProtection="1">
      <alignment horizontal="center" vertical="center" wrapText="1"/>
    </xf>
    <xf numFmtId="164" fontId="0" fillId="0" borderId="32" xfId="0" applyNumberFormat="1" applyBorder="1" applyAlignment="1" applyProtection="1">
      <alignment horizontal="right" vertical="center" indent="1"/>
    </xf>
    <xf numFmtId="164" fontId="0" fillId="3" borderId="32" xfId="0" applyNumberFormat="1" applyFill="1" applyBorder="1" applyAlignment="1" applyProtection="1">
      <alignment horizontal="right" vertical="center" indent="1"/>
    </xf>
    <xf numFmtId="165" fontId="0" fillId="0" borderId="32" xfId="0" applyNumberFormat="1" applyBorder="1" applyAlignment="1" applyProtection="1">
      <alignment horizontal="right" vertical="center" indent="1"/>
    </xf>
    <xf numFmtId="0" fontId="0" fillId="0" borderId="32" xfId="0" applyBorder="1" applyAlignment="1" applyProtection="1">
      <alignment horizontal="center" vertical="center"/>
    </xf>
    <xf numFmtId="0" fontId="14" fillId="3" borderId="32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left" vertical="center" wrapText="1" indent="1"/>
    </xf>
    <xf numFmtId="0" fontId="5" fillId="3" borderId="15" xfId="0" applyFont="1" applyFill="1" applyBorder="1" applyAlignment="1" applyProtection="1">
      <alignment horizontal="center" vertical="center" wrapText="1"/>
    </xf>
    <xf numFmtId="0" fontId="10" fillId="3" borderId="18" xfId="0" applyFont="1" applyFill="1" applyBorder="1" applyAlignment="1" applyProtection="1">
      <alignment horizontal="center" vertical="center" wrapText="1"/>
    </xf>
    <xf numFmtId="0" fontId="16" fillId="3" borderId="18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3" fontId="0" fillId="2" borderId="33" xfId="0" applyNumberFormat="1" applyFill="1" applyBorder="1" applyAlignment="1" applyProtection="1">
      <alignment horizontal="center" vertical="center" wrapText="1"/>
    </xf>
    <xf numFmtId="0" fontId="6" fillId="3" borderId="34" xfId="0" applyFont="1" applyFill="1" applyBorder="1" applyAlignment="1" applyProtection="1">
      <alignment horizontal="center" vertical="center" wrapText="1"/>
    </xf>
    <xf numFmtId="3" fontId="0" fillId="3" borderId="34" xfId="0" applyNumberFormat="1" applyFill="1" applyBorder="1" applyAlignment="1" applyProtection="1">
      <alignment horizontal="center" vertical="center" wrapText="1"/>
    </xf>
    <xf numFmtId="0" fontId="0" fillId="3" borderId="34" xfId="0" applyFill="1" applyBorder="1" applyAlignment="1" applyProtection="1">
      <alignment horizontal="center" vertical="center" wrapText="1"/>
    </xf>
    <xf numFmtId="0" fontId="5" fillId="3" borderId="34" xfId="0" applyFont="1" applyFill="1" applyBorder="1" applyAlignment="1" applyProtection="1">
      <alignment horizontal="left" vertical="center" wrapText="1" indent="1"/>
    </xf>
    <xf numFmtId="0" fontId="30" fillId="4" borderId="34" xfId="0" applyFont="1" applyFill="1" applyBorder="1" applyAlignment="1" applyProtection="1">
      <alignment horizontal="center" vertical="center" wrapText="1"/>
    </xf>
    <xf numFmtId="0" fontId="5" fillId="3" borderId="28" xfId="0" applyFont="1" applyFill="1" applyBorder="1" applyAlignment="1" applyProtection="1">
      <alignment horizontal="center" vertical="center" wrapText="1"/>
    </xf>
    <xf numFmtId="0" fontId="7" fillId="3" borderId="34" xfId="0" applyFont="1" applyFill="1" applyBorder="1" applyAlignment="1" applyProtection="1">
      <alignment horizontal="center" vertical="center" wrapText="1"/>
    </xf>
    <xf numFmtId="0" fontId="10" fillId="3" borderId="34" xfId="0" applyFont="1" applyFill="1" applyBorder="1" applyAlignment="1" applyProtection="1">
      <alignment horizontal="center" vertical="center" wrapText="1"/>
    </xf>
    <xf numFmtId="0" fontId="19" fillId="6" borderId="28" xfId="0" applyFont="1" applyFill="1" applyBorder="1" applyAlignment="1" applyProtection="1">
      <alignment horizontal="center" vertical="center" wrapText="1"/>
    </xf>
    <xf numFmtId="0" fontId="6" fillId="6" borderId="28" xfId="0" applyFont="1" applyFill="1" applyBorder="1" applyAlignment="1" applyProtection="1">
      <alignment horizontal="center" vertical="center" wrapText="1"/>
    </xf>
    <xf numFmtId="0" fontId="16" fillId="3" borderId="28" xfId="0" applyFont="1" applyFill="1" applyBorder="1" applyAlignment="1" applyProtection="1">
      <alignment horizontal="center" vertical="center" wrapText="1"/>
    </xf>
    <xf numFmtId="164" fontId="0" fillId="0" borderId="34" xfId="0" applyNumberFormat="1" applyBorder="1" applyAlignment="1" applyProtection="1">
      <alignment horizontal="right" vertical="center" indent="1"/>
    </xf>
    <xf numFmtId="164" fontId="0" fillId="3" borderId="34" xfId="0" applyNumberFormat="1" applyFill="1" applyBorder="1" applyAlignment="1" applyProtection="1">
      <alignment horizontal="right" vertical="center" indent="1"/>
    </xf>
    <xf numFmtId="165" fontId="0" fillId="0" borderId="34" xfId="0" applyNumberFormat="1" applyBorder="1" applyAlignment="1" applyProtection="1">
      <alignment horizontal="right" vertical="center" indent="1"/>
    </xf>
    <xf numFmtId="0" fontId="0" fillId="0" borderId="34" xfId="0" applyBorder="1" applyAlignment="1" applyProtection="1">
      <alignment horizontal="center" vertical="center"/>
    </xf>
    <xf numFmtId="0" fontId="13" fillId="3" borderId="28" xfId="0" applyFont="1" applyFill="1" applyBorder="1" applyAlignment="1" applyProtection="1">
      <alignment horizontal="center" vertical="center" wrapText="1"/>
    </xf>
    <xf numFmtId="0" fontId="14" fillId="3" borderId="28" xfId="0" applyFont="1" applyFill="1" applyBorder="1" applyAlignment="1" applyProtection="1">
      <alignment horizontal="center" vertical="center" wrapText="1"/>
    </xf>
    <xf numFmtId="0" fontId="16" fillId="0" borderId="0" xfId="0" applyFont="1" applyAlignment="1" applyProtection="1">
      <alignment horizontal="left" vertical="center" wrapText="1"/>
    </xf>
    <xf numFmtId="0" fontId="16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22" fillId="5" borderId="3" xfId="0" applyFont="1" applyFill="1" applyBorder="1" applyAlignment="1" applyProtection="1">
      <alignment horizontal="center" vertical="center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9" fillId="0" borderId="0" xfId="2" applyFont="1" applyAlignment="1" applyProtection="1">
      <alignment horizontal="left" vertical="center" wrapText="1"/>
    </xf>
    <xf numFmtId="0" fontId="22" fillId="0" borderId="0" xfId="0" applyFont="1" applyAlignment="1" applyProtection="1">
      <alignment vertical="center"/>
    </xf>
    <xf numFmtId="164" fontId="23" fillId="0" borderId="0" xfId="0" applyNumberFormat="1" applyFont="1" applyAlignment="1" applyProtection="1">
      <alignment horizontal="right" vertical="center" indent="1"/>
    </xf>
    <xf numFmtId="164" fontId="18" fillId="0" borderId="3" xfId="0" applyNumberFormat="1" applyFont="1" applyBorder="1" applyAlignment="1" applyProtection="1">
      <alignment horizontal="center" vertical="center"/>
    </xf>
    <xf numFmtId="164" fontId="18" fillId="0" borderId="9" xfId="0" applyNumberFormat="1" applyFont="1" applyBorder="1" applyAlignment="1" applyProtection="1">
      <alignment horizontal="center" vertical="center"/>
    </xf>
    <xf numFmtId="164" fontId="18" fillId="0" borderId="10" xfId="0" applyNumberFormat="1" applyFont="1" applyBorder="1" applyAlignment="1" applyProtection="1">
      <alignment horizontal="center" vertical="center"/>
    </xf>
    <xf numFmtId="164" fontId="18" fillId="0" borderId="11" xfId="0" applyNumberFormat="1" applyFont="1" applyBorder="1" applyAlignment="1" applyProtection="1">
      <alignment horizontal="center" vertical="center"/>
    </xf>
    <xf numFmtId="0" fontId="16" fillId="0" borderId="0" xfId="0" applyFont="1" applyAlignment="1" applyProtection="1">
      <alignment horizontal="left"/>
    </xf>
    <xf numFmtId="0" fontId="28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22" fillId="0" borderId="0" xfId="0" applyFont="1" applyAlignment="1" applyProtection="1">
      <alignment horizontal="left" vertical="center" wrapText="1"/>
    </xf>
    <xf numFmtId="0" fontId="20" fillId="4" borderId="20" xfId="0" applyFont="1" applyFill="1" applyBorder="1" applyAlignment="1" applyProtection="1">
      <alignment horizontal="left" vertical="center" wrapText="1" indent="1"/>
      <protection locked="0"/>
    </xf>
    <xf numFmtId="0" fontId="20" fillId="4" borderId="18" xfId="0" applyFont="1" applyFill="1" applyBorder="1" applyAlignment="1" applyProtection="1">
      <alignment horizontal="left" vertical="center" wrapText="1" indent="1"/>
      <protection locked="0"/>
    </xf>
    <xf numFmtId="0" fontId="20" fillId="4" borderId="25" xfId="0" applyFont="1" applyFill="1" applyBorder="1" applyAlignment="1" applyProtection="1">
      <alignment horizontal="left" vertical="center" wrapText="1" indent="1"/>
      <protection locked="0"/>
    </xf>
    <xf numFmtId="0" fontId="20" fillId="4" borderId="13" xfId="0" applyFont="1" applyFill="1" applyBorder="1" applyAlignment="1" applyProtection="1">
      <alignment horizontal="left" vertical="center" wrapText="1" indent="1"/>
      <protection locked="0"/>
    </xf>
    <xf numFmtId="0" fontId="20" fillId="4" borderId="23" xfId="0" applyFont="1" applyFill="1" applyBorder="1" applyAlignment="1" applyProtection="1">
      <alignment horizontal="left" vertical="center" wrapText="1" indent="1"/>
      <protection locked="0"/>
    </xf>
    <xf numFmtId="0" fontId="20" fillId="4" borderId="26" xfId="0" applyFont="1" applyFill="1" applyBorder="1" applyAlignment="1" applyProtection="1">
      <alignment horizontal="left" vertical="center" wrapText="1" indent="1"/>
      <protection locked="0"/>
    </xf>
    <xf numFmtId="0" fontId="20" fillId="4" borderId="30" xfId="0" applyFont="1" applyFill="1" applyBorder="1" applyAlignment="1" applyProtection="1">
      <alignment horizontal="left" vertical="center" wrapText="1" indent="1"/>
      <protection locked="0"/>
    </xf>
    <xf numFmtId="0" fontId="20" fillId="4" borderId="32" xfId="0" applyFont="1" applyFill="1" applyBorder="1" applyAlignment="1" applyProtection="1">
      <alignment horizontal="left" vertical="center" wrapText="1" indent="1"/>
      <protection locked="0"/>
    </xf>
    <xf numFmtId="0" fontId="20" fillId="4" borderId="34" xfId="0" applyFont="1" applyFill="1" applyBorder="1" applyAlignment="1" applyProtection="1">
      <alignment horizontal="left" vertical="center" wrapText="1" indent="1"/>
      <protection locked="0"/>
    </xf>
    <xf numFmtId="164" fontId="20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20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20" fillId="4" borderId="25" xfId="0" applyNumberFormat="1" applyFont="1" applyFill="1" applyBorder="1" applyAlignment="1" applyProtection="1">
      <alignment horizontal="right" vertical="center" wrapText="1" indent="1"/>
      <protection locked="0"/>
    </xf>
    <xf numFmtId="164" fontId="20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20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20" fillId="4" borderId="26" xfId="0" applyNumberFormat="1" applyFont="1" applyFill="1" applyBorder="1" applyAlignment="1" applyProtection="1">
      <alignment horizontal="right" vertical="center" wrapText="1" indent="1"/>
      <protection locked="0"/>
    </xf>
    <xf numFmtId="164" fontId="20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20" fillId="4" borderId="32" xfId="0" applyNumberFormat="1" applyFont="1" applyFill="1" applyBorder="1" applyAlignment="1" applyProtection="1">
      <alignment horizontal="right" vertical="center" wrapText="1" indent="1"/>
      <protection locked="0"/>
    </xf>
    <xf numFmtId="164" fontId="20" fillId="4" borderId="3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9"/>
  <sheetViews>
    <sheetView tabSelected="1" topLeftCell="D16" zoomScaleNormal="100" workbookViewId="0">
      <selection activeCell="H16" sqref="H16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6.28515625" style="4" customWidth="1"/>
    <col min="4" max="4" width="12.28515625" style="201" customWidth="1"/>
    <col min="5" max="5" width="10.5703125" style="22" customWidth="1"/>
    <col min="6" max="6" width="143.5703125" style="4" customWidth="1"/>
    <col min="7" max="7" width="35.85546875" style="6" customWidth="1"/>
    <col min="8" max="8" width="23.42578125" style="6" customWidth="1"/>
    <col min="9" max="9" width="24" style="6" customWidth="1"/>
    <col min="10" max="10" width="16.140625" style="4" customWidth="1"/>
    <col min="11" max="11" width="31.85546875" style="1" bestFit="1" customWidth="1"/>
    <col min="12" max="12" width="33" style="1" customWidth="1"/>
    <col min="13" max="13" width="26.42578125" style="1" customWidth="1"/>
    <col min="14" max="14" width="38.85546875" style="6" customWidth="1"/>
    <col min="15" max="15" width="27.28515625" style="6" customWidth="1"/>
    <col min="16" max="16" width="18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4.85546875" style="17" customWidth="1"/>
    <col min="23" max="16384" width="9.140625" style="1"/>
  </cols>
  <sheetData>
    <row r="1" spans="1:22" ht="40.9" customHeight="1" x14ac:dyDescent="0.25">
      <c r="B1" s="2" t="s">
        <v>40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17</v>
      </c>
      <c r="D6" s="29" t="s">
        <v>4</v>
      </c>
      <c r="E6" s="29" t="s">
        <v>18</v>
      </c>
      <c r="F6" s="29" t="s">
        <v>19</v>
      </c>
      <c r="G6" s="30" t="s">
        <v>34</v>
      </c>
      <c r="H6" s="30" t="s">
        <v>28</v>
      </c>
      <c r="I6" s="31" t="s">
        <v>20</v>
      </c>
      <c r="J6" s="29" t="s">
        <v>21</v>
      </c>
      <c r="K6" s="29" t="s">
        <v>60</v>
      </c>
      <c r="L6" s="32" t="s">
        <v>22</v>
      </c>
      <c r="M6" s="33" t="s">
        <v>23</v>
      </c>
      <c r="N6" s="32" t="s">
        <v>24</v>
      </c>
      <c r="O6" s="29" t="s">
        <v>32</v>
      </c>
      <c r="P6" s="32" t="s">
        <v>25</v>
      </c>
      <c r="Q6" s="29" t="s">
        <v>5</v>
      </c>
      <c r="R6" s="34" t="s">
        <v>6</v>
      </c>
      <c r="S6" s="35" t="s">
        <v>7</v>
      </c>
      <c r="T6" s="35" t="s">
        <v>8</v>
      </c>
      <c r="U6" s="32" t="s">
        <v>26</v>
      </c>
      <c r="V6" s="32" t="s">
        <v>27</v>
      </c>
    </row>
    <row r="7" spans="1:22" ht="264" customHeight="1" thickTop="1" x14ac:dyDescent="0.25">
      <c r="A7" s="36"/>
      <c r="B7" s="37">
        <v>1</v>
      </c>
      <c r="C7" s="38" t="s">
        <v>36</v>
      </c>
      <c r="D7" s="39">
        <v>1</v>
      </c>
      <c r="E7" s="40" t="s">
        <v>31</v>
      </c>
      <c r="F7" s="41" t="s">
        <v>71</v>
      </c>
      <c r="G7" s="203"/>
      <c r="H7" s="203"/>
      <c r="I7" s="38" t="s">
        <v>41</v>
      </c>
      <c r="J7" s="42" t="s">
        <v>35</v>
      </c>
      <c r="K7" s="43"/>
      <c r="L7" s="44" t="s">
        <v>69</v>
      </c>
      <c r="M7" s="45" t="s">
        <v>44</v>
      </c>
      <c r="N7" s="45" t="s">
        <v>45</v>
      </c>
      <c r="O7" s="46" t="s">
        <v>63</v>
      </c>
      <c r="P7" s="47">
        <f>D7*Q7</f>
        <v>23500</v>
      </c>
      <c r="Q7" s="48">
        <v>23500</v>
      </c>
      <c r="R7" s="212"/>
      <c r="S7" s="49">
        <f>D7*R7</f>
        <v>0</v>
      </c>
      <c r="T7" s="50" t="str">
        <f>IF(ISNUMBER(R7+R8), IF(R7+R8&gt;Q7,"NEVYHOVUJE","VYHOVUJE")," ")</f>
        <v>VYHOVUJE</v>
      </c>
      <c r="U7" s="51"/>
      <c r="V7" s="52" t="s">
        <v>11</v>
      </c>
    </row>
    <row r="8" spans="1:22" ht="70.5" customHeight="1" x14ac:dyDescent="0.25">
      <c r="A8" s="36"/>
      <c r="B8" s="53"/>
      <c r="C8" s="54"/>
      <c r="D8" s="55"/>
      <c r="E8" s="56"/>
      <c r="F8" s="57" t="s">
        <v>46</v>
      </c>
      <c r="G8" s="204"/>
      <c r="H8" s="58" t="s">
        <v>35</v>
      </c>
      <c r="I8" s="59"/>
      <c r="J8" s="60"/>
      <c r="K8" s="61"/>
      <c r="L8" s="62"/>
      <c r="M8" s="63"/>
      <c r="N8" s="63"/>
      <c r="O8" s="64"/>
      <c r="P8" s="65"/>
      <c r="Q8" s="66"/>
      <c r="R8" s="213"/>
      <c r="S8" s="67">
        <f>D7*R8</f>
        <v>0</v>
      </c>
      <c r="T8" s="68"/>
      <c r="U8" s="69"/>
      <c r="V8" s="70"/>
    </row>
    <row r="9" spans="1:22" ht="160.5" customHeight="1" x14ac:dyDescent="0.25">
      <c r="A9" s="36"/>
      <c r="B9" s="71">
        <v>2</v>
      </c>
      <c r="C9" s="72" t="s">
        <v>47</v>
      </c>
      <c r="D9" s="73">
        <v>1</v>
      </c>
      <c r="E9" s="74" t="s">
        <v>31</v>
      </c>
      <c r="F9" s="75" t="s">
        <v>70</v>
      </c>
      <c r="G9" s="205"/>
      <c r="H9" s="205"/>
      <c r="I9" s="59"/>
      <c r="J9" s="60"/>
      <c r="K9" s="61"/>
      <c r="L9" s="76" t="s">
        <v>69</v>
      </c>
      <c r="M9" s="63"/>
      <c r="N9" s="63"/>
      <c r="O9" s="64"/>
      <c r="P9" s="77">
        <f>D9*Q9</f>
        <v>22400</v>
      </c>
      <c r="Q9" s="78">
        <v>22400</v>
      </c>
      <c r="R9" s="214"/>
      <c r="S9" s="79">
        <f>D9*R9</f>
        <v>0</v>
      </c>
      <c r="T9" s="80" t="str">
        <f>IF(ISNUMBER(R9+R10), IF(R9+R10&gt;Q9,"NEVYHOVUJE","VYHOVUJE")," ")</f>
        <v>VYHOVUJE</v>
      </c>
      <c r="U9" s="69"/>
      <c r="V9" s="81" t="s">
        <v>12</v>
      </c>
    </row>
    <row r="10" spans="1:22" ht="73.5" customHeight="1" x14ac:dyDescent="0.25">
      <c r="A10" s="36"/>
      <c r="B10" s="53"/>
      <c r="C10" s="82"/>
      <c r="D10" s="55"/>
      <c r="E10" s="56"/>
      <c r="F10" s="57" t="s">
        <v>48</v>
      </c>
      <c r="G10" s="204"/>
      <c r="H10" s="58" t="s">
        <v>35</v>
      </c>
      <c r="I10" s="59"/>
      <c r="J10" s="60"/>
      <c r="K10" s="61"/>
      <c r="L10" s="62"/>
      <c r="M10" s="63"/>
      <c r="N10" s="63"/>
      <c r="O10" s="64"/>
      <c r="P10" s="65"/>
      <c r="Q10" s="66"/>
      <c r="R10" s="213"/>
      <c r="S10" s="67">
        <f>D9*R10</f>
        <v>0</v>
      </c>
      <c r="T10" s="68"/>
      <c r="U10" s="69"/>
      <c r="V10" s="70"/>
    </row>
    <row r="11" spans="1:22" ht="72.75" customHeight="1" x14ac:dyDescent="0.25">
      <c r="A11" s="36"/>
      <c r="B11" s="83">
        <v>3</v>
      </c>
      <c r="C11" s="84" t="s">
        <v>37</v>
      </c>
      <c r="D11" s="85">
        <v>2</v>
      </c>
      <c r="E11" s="86" t="s">
        <v>31</v>
      </c>
      <c r="F11" s="87" t="s">
        <v>49</v>
      </c>
      <c r="G11" s="206"/>
      <c r="H11" s="206"/>
      <c r="I11" s="59"/>
      <c r="J11" s="60"/>
      <c r="K11" s="61"/>
      <c r="L11" s="89" t="s">
        <v>38</v>
      </c>
      <c r="M11" s="63"/>
      <c r="N11" s="63"/>
      <c r="O11" s="64"/>
      <c r="P11" s="90">
        <f>D11*Q11</f>
        <v>7400</v>
      </c>
      <c r="Q11" s="91">
        <v>3700</v>
      </c>
      <c r="R11" s="215"/>
      <c r="S11" s="92">
        <f>D11*R11</f>
        <v>0</v>
      </c>
      <c r="T11" s="93" t="str">
        <f t="shared" ref="T11" si="0">IF(ISNUMBER(R11), IF(R11&gt;Q11,"NEVYHOVUJE","VYHOVUJE")," ")</f>
        <v xml:space="preserve"> </v>
      </c>
      <c r="U11" s="69"/>
      <c r="V11" s="94" t="s">
        <v>13</v>
      </c>
    </row>
    <row r="12" spans="1:22" ht="117" customHeight="1" x14ac:dyDescent="0.25">
      <c r="A12" s="36"/>
      <c r="B12" s="83">
        <v>4</v>
      </c>
      <c r="C12" s="84" t="s">
        <v>42</v>
      </c>
      <c r="D12" s="85">
        <v>1</v>
      </c>
      <c r="E12" s="86" t="s">
        <v>31</v>
      </c>
      <c r="F12" s="95" t="s">
        <v>72</v>
      </c>
      <c r="G12" s="206"/>
      <c r="H12" s="88" t="s">
        <v>35</v>
      </c>
      <c r="I12" s="59"/>
      <c r="J12" s="60"/>
      <c r="K12" s="61"/>
      <c r="L12" s="89" t="s">
        <v>38</v>
      </c>
      <c r="M12" s="63"/>
      <c r="N12" s="63"/>
      <c r="O12" s="64"/>
      <c r="P12" s="90">
        <f>D12*Q12</f>
        <v>1800</v>
      </c>
      <c r="Q12" s="91">
        <v>1800</v>
      </c>
      <c r="R12" s="215"/>
      <c r="S12" s="92">
        <f>D12*R12</f>
        <v>0</v>
      </c>
      <c r="T12" s="93" t="str">
        <f t="shared" ref="T12" si="1">IF(ISNUMBER(R12), IF(R12&gt;Q12,"NEVYHOVUJE","VYHOVUJE")," ")</f>
        <v xml:space="preserve"> </v>
      </c>
      <c r="U12" s="69"/>
      <c r="V12" s="94" t="s">
        <v>14</v>
      </c>
    </row>
    <row r="13" spans="1:22" ht="102" customHeight="1" thickBot="1" x14ac:dyDescent="0.3">
      <c r="A13" s="36"/>
      <c r="B13" s="96">
        <v>5</v>
      </c>
      <c r="C13" s="97" t="s">
        <v>43</v>
      </c>
      <c r="D13" s="98">
        <v>3</v>
      </c>
      <c r="E13" s="99" t="s">
        <v>31</v>
      </c>
      <c r="F13" s="100" t="s">
        <v>50</v>
      </c>
      <c r="G13" s="207"/>
      <c r="H13" s="101" t="s">
        <v>35</v>
      </c>
      <c r="I13" s="102"/>
      <c r="J13" s="103"/>
      <c r="K13" s="104"/>
      <c r="L13" s="105"/>
      <c r="M13" s="106"/>
      <c r="N13" s="106"/>
      <c r="O13" s="107"/>
      <c r="P13" s="108">
        <f>D13*Q13</f>
        <v>1380</v>
      </c>
      <c r="Q13" s="109">
        <v>460</v>
      </c>
      <c r="R13" s="216"/>
      <c r="S13" s="110">
        <f>D13*R13</f>
        <v>0</v>
      </c>
      <c r="T13" s="111" t="str">
        <f t="shared" ref="T13" si="2">IF(ISNUMBER(R13), IF(R13&gt;Q13,"NEVYHOVUJE","VYHOVUJE")," ")</f>
        <v xml:space="preserve"> </v>
      </c>
      <c r="U13" s="112"/>
      <c r="V13" s="113" t="s">
        <v>16</v>
      </c>
    </row>
    <row r="14" spans="1:22" ht="300.75" customHeight="1" x14ac:dyDescent="0.25">
      <c r="A14" s="36"/>
      <c r="B14" s="114">
        <v>6</v>
      </c>
      <c r="C14" s="115" t="s">
        <v>51</v>
      </c>
      <c r="D14" s="116">
        <v>1</v>
      </c>
      <c r="E14" s="117" t="s">
        <v>31</v>
      </c>
      <c r="F14" s="118" t="s">
        <v>53</v>
      </c>
      <c r="G14" s="208"/>
      <c r="H14" s="208"/>
      <c r="I14" s="115" t="s">
        <v>41</v>
      </c>
      <c r="J14" s="119" t="s">
        <v>35</v>
      </c>
      <c r="K14" s="120"/>
      <c r="L14" s="121" t="s">
        <v>39</v>
      </c>
      <c r="M14" s="122" t="s">
        <v>44</v>
      </c>
      <c r="N14" s="122" t="s">
        <v>45</v>
      </c>
      <c r="O14" s="123" t="s">
        <v>63</v>
      </c>
      <c r="P14" s="124">
        <f>D14*Q14</f>
        <v>24100</v>
      </c>
      <c r="Q14" s="125">
        <v>24100</v>
      </c>
      <c r="R14" s="217"/>
      <c r="S14" s="126">
        <f>D14*R14</f>
        <v>0</v>
      </c>
      <c r="T14" s="127" t="str">
        <f>IF(ISNUMBER(R14+R15), IF(R14+R15&gt;Q14,"NEVYHOVUJE","VYHOVUJE")," ")</f>
        <v>VYHOVUJE</v>
      </c>
      <c r="U14" s="128"/>
      <c r="V14" s="129" t="s">
        <v>11</v>
      </c>
    </row>
    <row r="15" spans="1:22" ht="79.5" customHeight="1" thickBot="1" x14ac:dyDescent="0.3">
      <c r="A15" s="36"/>
      <c r="B15" s="130"/>
      <c r="C15" s="59"/>
      <c r="D15" s="131"/>
      <c r="E15" s="132"/>
      <c r="F15" s="133" t="s">
        <v>52</v>
      </c>
      <c r="G15" s="209"/>
      <c r="H15" s="134" t="s">
        <v>35</v>
      </c>
      <c r="I15" s="59"/>
      <c r="J15" s="135"/>
      <c r="K15" s="136"/>
      <c r="L15" s="137"/>
      <c r="M15" s="138"/>
      <c r="N15" s="138"/>
      <c r="O15" s="64"/>
      <c r="P15" s="139"/>
      <c r="Q15" s="140"/>
      <c r="R15" s="218"/>
      <c r="S15" s="141">
        <f>D14*R15</f>
        <v>0</v>
      </c>
      <c r="T15" s="142"/>
      <c r="U15" s="69"/>
      <c r="V15" s="143"/>
    </row>
    <row r="16" spans="1:22" ht="177.75" customHeight="1" x14ac:dyDescent="0.25">
      <c r="A16" s="36"/>
      <c r="B16" s="144">
        <v>7</v>
      </c>
      <c r="C16" s="145" t="s">
        <v>64</v>
      </c>
      <c r="D16" s="146">
        <v>2</v>
      </c>
      <c r="E16" s="147" t="s">
        <v>31</v>
      </c>
      <c r="F16" s="148" t="s">
        <v>65</v>
      </c>
      <c r="G16" s="210"/>
      <c r="H16" s="210"/>
      <c r="I16" s="149" t="s">
        <v>41</v>
      </c>
      <c r="J16" s="123" t="s">
        <v>57</v>
      </c>
      <c r="K16" s="150" t="s">
        <v>58</v>
      </c>
      <c r="L16" s="121"/>
      <c r="M16" s="151" t="s">
        <v>61</v>
      </c>
      <c r="N16" s="151" t="s">
        <v>62</v>
      </c>
      <c r="O16" s="123" t="s">
        <v>63</v>
      </c>
      <c r="P16" s="152">
        <f>D16*Q16</f>
        <v>13000</v>
      </c>
      <c r="Q16" s="153">
        <v>6500</v>
      </c>
      <c r="R16" s="219"/>
      <c r="S16" s="154">
        <f>D16*R16</f>
        <v>0</v>
      </c>
      <c r="T16" s="155" t="str">
        <f t="shared" ref="T16:T19" si="3">IF(ISNUMBER(R16), IF(R16&gt;Q16,"NEVYHOVUJE","VYHOVUJE")," ")</f>
        <v xml:space="preserve"> </v>
      </c>
      <c r="U16" s="128"/>
      <c r="V16" s="156" t="s">
        <v>13</v>
      </c>
    </row>
    <row r="17" spans="1:22" ht="116.25" customHeight="1" x14ac:dyDescent="0.25">
      <c r="A17" s="36"/>
      <c r="B17" s="83">
        <v>8</v>
      </c>
      <c r="C17" s="157" t="s">
        <v>54</v>
      </c>
      <c r="D17" s="85">
        <v>1</v>
      </c>
      <c r="E17" s="86" t="s">
        <v>31</v>
      </c>
      <c r="F17" s="158" t="s">
        <v>66</v>
      </c>
      <c r="G17" s="206"/>
      <c r="H17" s="88" t="s">
        <v>35</v>
      </c>
      <c r="I17" s="159"/>
      <c r="J17" s="64"/>
      <c r="K17" s="160"/>
      <c r="L17" s="137"/>
      <c r="M17" s="138"/>
      <c r="N17" s="138"/>
      <c r="O17" s="64"/>
      <c r="P17" s="90">
        <f>D17*Q17</f>
        <v>2500</v>
      </c>
      <c r="Q17" s="91">
        <v>2500</v>
      </c>
      <c r="R17" s="215"/>
      <c r="S17" s="92">
        <f>D17*R17</f>
        <v>0</v>
      </c>
      <c r="T17" s="93" t="str">
        <f t="shared" si="3"/>
        <v xml:space="preserve"> </v>
      </c>
      <c r="U17" s="69"/>
      <c r="V17" s="94" t="s">
        <v>14</v>
      </c>
    </row>
    <row r="18" spans="1:22" ht="79.5" customHeight="1" x14ac:dyDescent="0.25">
      <c r="A18" s="36"/>
      <c r="B18" s="83">
        <v>9</v>
      </c>
      <c r="C18" s="157" t="s">
        <v>55</v>
      </c>
      <c r="D18" s="85">
        <v>1</v>
      </c>
      <c r="E18" s="86" t="s">
        <v>31</v>
      </c>
      <c r="F18" s="158" t="s">
        <v>67</v>
      </c>
      <c r="G18" s="206"/>
      <c r="H18" s="88" t="s">
        <v>35</v>
      </c>
      <c r="I18" s="159"/>
      <c r="J18" s="161"/>
      <c r="K18" s="162" t="s">
        <v>59</v>
      </c>
      <c r="L18" s="137"/>
      <c r="M18" s="138"/>
      <c r="N18" s="138"/>
      <c r="O18" s="64"/>
      <c r="P18" s="90">
        <f>D18*Q18</f>
        <v>810</v>
      </c>
      <c r="Q18" s="91">
        <v>810</v>
      </c>
      <c r="R18" s="215"/>
      <c r="S18" s="92">
        <f>D18*R18</f>
        <v>0</v>
      </c>
      <c r="T18" s="93" t="str">
        <f t="shared" si="3"/>
        <v xml:space="preserve"> </v>
      </c>
      <c r="U18" s="69"/>
      <c r="V18" s="81" t="s">
        <v>15</v>
      </c>
    </row>
    <row r="19" spans="1:22" ht="79.5" customHeight="1" thickBot="1" x14ac:dyDescent="0.3">
      <c r="A19" s="36"/>
      <c r="B19" s="163">
        <v>10</v>
      </c>
      <c r="C19" s="164" t="s">
        <v>56</v>
      </c>
      <c r="D19" s="165">
        <v>2</v>
      </c>
      <c r="E19" s="166" t="s">
        <v>31</v>
      </c>
      <c r="F19" s="167" t="s">
        <v>68</v>
      </c>
      <c r="G19" s="211"/>
      <c r="H19" s="168" t="s">
        <v>35</v>
      </c>
      <c r="I19" s="169"/>
      <c r="J19" s="170" t="s">
        <v>35</v>
      </c>
      <c r="K19" s="171"/>
      <c r="L19" s="172"/>
      <c r="M19" s="173"/>
      <c r="N19" s="173"/>
      <c r="O19" s="174"/>
      <c r="P19" s="175">
        <f>D19*Q19</f>
        <v>3000</v>
      </c>
      <c r="Q19" s="176">
        <v>1500</v>
      </c>
      <c r="R19" s="220"/>
      <c r="S19" s="177">
        <f>D19*R19</f>
        <v>0</v>
      </c>
      <c r="T19" s="178" t="str">
        <f t="shared" si="3"/>
        <v xml:space="preserve"> </v>
      </c>
      <c r="U19" s="179"/>
      <c r="V19" s="180"/>
    </row>
    <row r="20" spans="1:22" ht="17.45" customHeight="1" thickTop="1" thickBot="1" x14ac:dyDescent="0.3">
      <c r="C20" s="1"/>
      <c r="D20" s="1"/>
      <c r="E20" s="1"/>
      <c r="F20" s="1"/>
      <c r="G20" s="1"/>
      <c r="H20" s="1"/>
      <c r="I20" s="1"/>
      <c r="J20" s="1"/>
      <c r="N20" s="1"/>
      <c r="O20" s="1"/>
      <c r="P20" s="1"/>
    </row>
    <row r="21" spans="1:22" ht="51.75" customHeight="1" thickTop="1" thickBot="1" x14ac:dyDescent="0.3">
      <c r="B21" s="181" t="s">
        <v>30</v>
      </c>
      <c r="C21" s="181"/>
      <c r="D21" s="181"/>
      <c r="E21" s="181"/>
      <c r="F21" s="181"/>
      <c r="G21" s="181"/>
      <c r="H21" s="182"/>
      <c r="I21" s="182"/>
      <c r="J21" s="183"/>
      <c r="K21" s="183"/>
      <c r="L21" s="27"/>
      <c r="M21" s="27"/>
      <c r="N21" s="27"/>
      <c r="O21" s="184"/>
      <c r="P21" s="184"/>
      <c r="Q21" s="185" t="s">
        <v>9</v>
      </c>
      <c r="R21" s="186" t="s">
        <v>10</v>
      </c>
      <c r="S21" s="187"/>
      <c r="T21" s="188"/>
      <c r="U21" s="189"/>
      <c r="V21" s="190"/>
    </row>
    <row r="22" spans="1:22" ht="50.45" customHeight="1" thickTop="1" thickBot="1" x14ac:dyDescent="0.3">
      <c r="B22" s="191" t="s">
        <v>29</v>
      </c>
      <c r="C22" s="191"/>
      <c r="D22" s="191"/>
      <c r="E22" s="191"/>
      <c r="F22" s="191"/>
      <c r="G22" s="191"/>
      <c r="H22" s="191"/>
      <c r="I22" s="192"/>
      <c r="L22" s="7"/>
      <c r="M22" s="7"/>
      <c r="N22" s="7"/>
      <c r="O22" s="193"/>
      <c r="P22" s="193"/>
      <c r="Q22" s="194">
        <f>SUM(P7:P19)</f>
        <v>99890</v>
      </c>
      <c r="R22" s="195">
        <f>SUM(S7:S19)</f>
        <v>0</v>
      </c>
      <c r="S22" s="196"/>
      <c r="T22" s="197"/>
    </row>
    <row r="23" spans="1:22" ht="15.75" thickTop="1" x14ac:dyDescent="0.25">
      <c r="B23" s="198" t="s">
        <v>33</v>
      </c>
      <c r="C23" s="198"/>
      <c r="D23" s="198"/>
      <c r="E23" s="198"/>
      <c r="F23" s="198"/>
      <c r="G23" s="198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1:22" x14ac:dyDescent="0.25">
      <c r="B24" s="199"/>
      <c r="C24" s="199"/>
      <c r="D24" s="199"/>
      <c r="E24" s="199"/>
      <c r="F24" s="199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1:22" x14ac:dyDescent="0.25">
      <c r="B25" s="199"/>
      <c r="C25" s="199"/>
      <c r="D25" s="199"/>
      <c r="E25" s="199"/>
      <c r="F25" s="199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1:22" x14ac:dyDescent="0.25">
      <c r="B26" s="199"/>
      <c r="C26" s="199"/>
      <c r="D26" s="199"/>
      <c r="E26" s="199"/>
      <c r="F26" s="199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1:22" ht="19.899999999999999" customHeight="1" x14ac:dyDescent="0.25">
      <c r="C27" s="183"/>
      <c r="D27" s="200"/>
      <c r="E27" s="183"/>
      <c r="F27" s="183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1:22" ht="19.899999999999999" customHeight="1" x14ac:dyDescent="0.25">
      <c r="H28" s="202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1:22" ht="19.899999999999999" customHeight="1" x14ac:dyDescent="0.25">
      <c r="C29" s="183"/>
      <c r="D29" s="200"/>
      <c r="E29" s="183"/>
      <c r="F29" s="183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1:22" ht="19.899999999999999" customHeight="1" x14ac:dyDescent="0.25">
      <c r="C30" s="183"/>
      <c r="D30" s="200"/>
      <c r="E30" s="183"/>
      <c r="F30" s="183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1:22" ht="19.899999999999999" customHeight="1" x14ac:dyDescent="0.25">
      <c r="C31" s="183"/>
      <c r="D31" s="200"/>
      <c r="E31" s="183"/>
      <c r="F31" s="183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1:22" ht="19.899999999999999" customHeight="1" x14ac:dyDescent="0.25">
      <c r="C32" s="183"/>
      <c r="D32" s="200"/>
      <c r="E32" s="183"/>
      <c r="F32" s="183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183"/>
      <c r="D33" s="200"/>
      <c r="E33" s="183"/>
      <c r="F33" s="183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183"/>
      <c r="D34" s="200"/>
      <c r="E34" s="183"/>
      <c r="F34" s="183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183"/>
      <c r="D35" s="200"/>
      <c r="E35" s="183"/>
      <c r="F35" s="183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183"/>
      <c r="D36" s="200"/>
      <c r="E36" s="183"/>
      <c r="F36" s="183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183"/>
      <c r="D37" s="200"/>
      <c r="E37" s="183"/>
      <c r="F37" s="183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183"/>
      <c r="D38" s="200"/>
      <c r="E38" s="183"/>
      <c r="F38" s="183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183"/>
      <c r="D39" s="200"/>
      <c r="E39" s="183"/>
      <c r="F39" s="183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183"/>
      <c r="D40" s="200"/>
      <c r="E40" s="183"/>
      <c r="F40" s="183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183"/>
      <c r="D41" s="200"/>
      <c r="E41" s="183"/>
      <c r="F41" s="183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183"/>
      <c r="D42" s="200"/>
      <c r="E42" s="183"/>
      <c r="F42" s="183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183"/>
      <c r="D43" s="200"/>
      <c r="E43" s="183"/>
      <c r="F43" s="183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183"/>
      <c r="D44" s="200"/>
      <c r="E44" s="183"/>
      <c r="F44" s="183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183"/>
      <c r="D45" s="200"/>
      <c r="E45" s="183"/>
      <c r="F45" s="183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183"/>
      <c r="D46" s="200"/>
      <c r="E46" s="183"/>
      <c r="F46" s="183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183"/>
      <c r="D47" s="200"/>
      <c r="E47" s="183"/>
      <c r="F47" s="183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183"/>
      <c r="D48" s="200"/>
      <c r="E48" s="183"/>
      <c r="F48" s="183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183"/>
      <c r="D49" s="200"/>
      <c r="E49" s="183"/>
      <c r="F49" s="183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183"/>
      <c r="D50" s="200"/>
      <c r="E50" s="183"/>
      <c r="F50" s="183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183"/>
      <c r="D51" s="200"/>
      <c r="E51" s="183"/>
      <c r="F51" s="183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183"/>
      <c r="D52" s="200"/>
      <c r="E52" s="183"/>
      <c r="F52" s="183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183"/>
      <c r="D53" s="200"/>
      <c r="E53" s="183"/>
      <c r="F53" s="183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183"/>
      <c r="D54" s="200"/>
      <c r="E54" s="183"/>
      <c r="F54" s="183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183"/>
      <c r="D55" s="200"/>
      <c r="E55" s="183"/>
      <c r="F55" s="183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183"/>
      <c r="D56" s="200"/>
      <c r="E56" s="183"/>
      <c r="F56" s="183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183"/>
      <c r="D57" s="200"/>
      <c r="E57" s="183"/>
      <c r="F57" s="183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183"/>
      <c r="D58" s="200"/>
      <c r="E58" s="183"/>
      <c r="F58" s="183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183"/>
      <c r="D59" s="200"/>
      <c r="E59" s="183"/>
      <c r="F59" s="183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183"/>
      <c r="D60" s="200"/>
      <c r="E60" s="183"/>
      <c r="F60" s="183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183"/>
      <c r="D61" s="200"/>
      <c r="E61" s="183"/>
      <c r="F61" s="183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183"/>
      <c r="D62" s="200"/>
      <c r="E62" s="183"/>
      <c r="F62" s="183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183"/>
      <c r="D63" s="200"/>
      <c r="E63" s="183"/>
      <c r="F63" s="183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183"/>
      <c r="D64" s="200"/>
      <c r="E64" s="183"/>
      <c r="F64" s="183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183"/>
      <c r="D65" s="200"/>
      <c r="E65" s="183"/>
      <c r="F65" s="183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183"/>
      <c r="D66" s="200"/>
      <c r="E66" s="183"/>
      <c r="F66" s="183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183"/>
      <c r="D67" s="200"/>
      <c r="E67" s="183"/>
      <c r="F67" s="183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183"/>
      <c r="D68" s="200"/>
      <c r="E68" s="183"/>
      <c r="F68" s="183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183"/>
      <c r="D69" s="200"/>
      <c r="E69" s="183"/>
      <c r="F69" s="183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183"/>
      <c r="D70" s="200"/>
      <c r="E70" s="183"/>
      <c r="F70" s="183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183"/>
      <c r="D71" s="200"/>
      <c r="E71" s="183"/>
      <c r="F71" s="183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183"/>
      <c r="D72" s="200"/>
      <c r="E72" s="183"/>
      <c r="F72" s="183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183"/>
      <c r="D73" s="200"/>
      <c r="E73" s="183"/>
      <c r="F73" s="183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183"/>
      <c r="D74" s="200"/>
      <c r="E74" s="183"/>
      <c r="F74" s="183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183"/>
      <c r="D75" s="200"/>
      <c r="E75" s="183"/>
      <c r="F75" s="183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183"/>
      <c r="D76" s="200"/>
      <c r="E76" s="183"/>
      <c r="F76" s="183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183"/>
      <c r="D77" s="200"/>
      <c r="E77" s="183"/>
      <c r="F77" s="183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183"/>
      <c r="D78" s="200"/>
      <c r="E78" s="183"/>
      <c r="F78" s="183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183"/>
      <c r="D79" s="200"/>
      <c r="E79" s="183"/>
      <c r="F79" s="183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183"/>
      <c r="D80" s="200"/>
      <c r="E80" s="183"/>
      <c r="F80" s="183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183"/>
      <c r="D81" s="200"/>
      <c r="E81" s="183"/>
      <c r="F81" s="183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183"/>
      <c r="D82" s="200"/>
      <c r="E82" s="183"/>
      <c r="F82" s="183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183"/>
      <c r="D83" s="200"/>
      <c r="E83" s="183"/>
      <c r="F83" s="183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183"/>
      <c r="D84" s="200"/>
      <c r="E84" s="183"/>
      <c r="F84" s="183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183"/>
      <c r="D85" s="200"/>
      <c r="E85" s="183"/>
      <c r="F85" s="183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183"/>
      <c r="D86" s="200"/>
      <c r="E86" s="183"/>
      <c r="F86" s="183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183"/>
      <c r="D87" s="200"/>
      <c r="E87" s="183"/>
      <c r="F87" s="183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183"/>
      <c r="D88" s="200"/>
      <c r="E88" s="183"/>
      <c r="F88" s="183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183"/>
      <c r="D89" s="200"/>
      <c r="E89" s="183"/>
      <c r="F89" s="183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183"/>
      <c r="D90" s="200"/>
      <c r="E90" s="183"/>
      <c r="F90" s="183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183"/>
      <c r="D91" s="200"/>
      <c r="E91" s="183"/>
      <c r="F91" s="183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183"/>
      <c r="D92" s="200"/>
      <c r="E92" s="183"/>
      <c r="F92" s="183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183"/>
      <c r="D93" s="200"/>
      <c r="E93" s="183"/>
      <c r="F93" s="183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183"/>
      <c r="D94" s="200"/>
      <c r="E94" s="183"/>
      <c r="F94" s="183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183"/>
      <c r="D95" s="200"/>
      <c r="E95" s="183"/>
      <c r="F95" s="183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183"/>
      <c r="D96" s="200"/>
      <c r="E96" s="183"/>
      <c r="F96" s="183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183"/>
      <c r="D97" s="200"/>
      <c r="E97" s="183"/>
      <c r="F97" s="183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183"/>
      <c r="D98" s="200"/>
      <c r="E98" s="183"/>
      <c r="F98" s="183"/>
      <c r="G98" s="16"/>
      <c r="H98" s="16"/>
      <c r="I98" s="11"/>
      <c r="J98" s="11"/>
      <c r="K98" s="11"/>
      <c r="L98" s="11"/>
      <c r="M98" s="11"/>
      <c r="N98" s="17"/>
      <c r="O98" s="17"/>
      <c r="P98" s="17"/>
      <c r="Q98" s="11"/>
      <c r="R98" s="11"/>
      <c r="S98" s="11"/>
    </row>
    <row r="99" spans="3:19" ht="19.899999999999999" customHeight="1" x14ac:dyDescent="0.25">
      <c r="C99" s="183"/>
      <c r="D99" s="200"/>
      <c r="E99" s="183"/>
      <c r="F99" s="183"/>
      <c r="G99" s="16"/>
      <c r="H99" s="16"/>
      <c r="I99" s="11"/>
      <c r="J99" s="11"/>
      <c r="K99" s="11"/>
      <c r="L99" s="11"/>
      <c r="M99" s="11"/>
      <c r="N99" s="17"/>
      <c r="O99" s="17"/>
      <c r="P99" s="17"/>
      <c r="Q99" s="11"/>
      <c r="R99" s="11"/>
      <c r="S99" s="11"/>
    </row>
    <row r="100" spans="3:19" ht="19.899999999999999" customHeight="1" x14ac:dyDescent="0.25">
      <c r="C100" s="183"/>
      <c r="D100" s="200"/>
      <c r="E100" s="183"/>
      <c r="F100" s="183"/>
      <c r="G100" s="16"/>
      <c r="H100" s="16"/>
      <c r="I100" s="11"/>
      <c r="J100" s="11"/>
      <c r="K100" s="11"/>
      <c r="L100" s="11"/>
      <c r="M100" s="11"/>
      <c r="N100" s="17"/>
      <c r="O100" s="17"/>
      <c r="P100" s="17"/>
      <c r="Q100" s="11"/>
      <c r="R100" s="11"/>
      <c r="S100" s="11"/>
    </row>
    <row r="101" spans="3:19" ht="19.899999999999999" customHeight="1" x14ac:dyDescent="0.25">
      <c r="C101" s="183"/>
      <c r="D101" s="200"/>
      <c r="E101" s="183"/>
      <c r="F101" s="183"/>
      <c r="G101" s="16"/>
      <c r="H101" s="16"/>
      <c r="I101" s="11"/>
      <c r="J101" s="11"/>
      <c r="K101" s="11"/>
      <c r="L101" s="11"/>
      <c r="M101" s="11"/>
      <c r="N101" s="17"/>
      <c r="O101" s="17"/>
      <c r="P101" s="17"/>
      <c r="Q101" s="11"/>
      <c r="R101" s="11"/>
      <c r="S101" s="11"/>
    </row>
    <row r="102" spans="3:19" ht="19.899999999999999" customHeight="1" x14ac:dyDescent="0.25">
      <c r="C102" s="183"/>
      <c r="D102" s="200"/>
      <c r="E102" s="183"/>
      <c r="F102" s="183"/>
      <c r="G102" s="16"/>
      <c r="H102" s="16"/>
      <c r="I102" s="11"/>
      <c r="J102" s="11"/>
      <c r="K102" s="11"/>
      <c r="L102" s="11"/>
      <c r="M102" s="11"/>
      <c r="N102" s="17"/>
      <c r="O102" s="17"/>
      <c r="P102" s="17"/>
      <c r="Q102" s="11"/>
      <c r="R102" s="11"/>
      <c r="S102" s="11"/>
    </row>
    <row r="103" spans="3:19" ht="19.899999999999999" customHeight="1" x14ac:dyDescent="0.25">
      <c r="C103" s="183"/>
      <c r="D103" s="200"/>
      <c r="E103" s="183"/>
      <c r="F103" s="183"/>
      <c r="G103" s="16"/>
      <c r="H103" s="16"/>
      <c r="I103" s="11"/>
      <c r="J103" s="11"/>
      <c r="K103" s="11"/>
      <c r="L103" s="11"/>
      <c r="M103" s="11"/>
      <c r="N103" s="17"/>
      <c r="O103" s="17"/>
      <c r="P103" s="17"/>
      <c r="Q103" s="11"/>
      <c r="R103" s="11"/>
      <c r="S103" s="11"/>
    </row>
    <row r="104" spans="3:19" ht="19.899999999999999" customHeight="1" x14ac:dyDescent="0.25">
      <c r="C104" s="183"/>
      <c r="D104" s="200"/>
      <c r="E104" s="183"/>
      <c r="F104" s="183"/>
      <c r="G104" s="16"/>
      <c r="H104" s="16"/>
      <c r="I104" s="11"/>
      <c r="J104" s="11"/>
      <c r="K104" s="11"/>
      <c r="L104" s="11"/>
      <c r="M104" s="11"/>
      <c r="N104" s="17"/>
      <c r="O104" s="17"/>
      <c r="P104" s="17"/>
      <c r="Q104" s="11"/>
      <c r="R104" s="11"/>
      <c r="S104" s="11"/>
    </row>
    <row r="105" spans="3:19" ht="19.899999999999999" customHeight="1" x14ac:dyDescent="0.25">
      <c r="C105" s="183"/>
      <c r="D105" s="200"/>
      <c r="E105" s="183"/>
      <c r="F105" s="183"/>
      <c r="G105" s="16"/>
      <c r="H105" s="16"/>
      <c r="I105" s="11"/>
      <c r="J105" s="11"/>
      <c r="K105" s="11"/>
      <c r="L105" s="11"/>
      <c r="M105" s="11"/>
      <c r="N105" s="17"/>
      <c r="O105" s="17"/>
      <c r="P105" s="17"/>
      <c r="Q105" s="11"/>
      <c r="R105" s="11"/>
      <c r="S105" s="11"/>
    </row>
    <row r="106" spans="3:19" ht="19.899999999999999" customHeight="1" x14ac:dyDescent="0.25">
      <c r="C106" s="183"/>
      <c r="D106" s="200"/>
      <c r="E106" s="183"/>
      <c r="F106" s="183"/>
      <c r="G106" s="16"/>
      <c r="H106" s="16"/>
      <c r="I106" s="11"/>
      <c r="J106" s="11"/>
      <c r="K106" s="11"/>
      <c r="L106" s="11"/>
      <c r="M106" s="11"/>
      <c r="N106" s="17"/>
      <c r="O106" s="17"/>
      <c r="P106" s="17"/>
      <c r="Q106" s="11"/>
      <c r="R106" s="11"/>
      <c r="S106" s="11"/>
    </row>
    <row r="107" spans="3:19" ht="19.899999999999999" customHeight="1" x14ac:dyDescent="0.25">
      <c r="C107" s="183"/>
      <c r="D107" s="200"/>
      <c r="E107" s="183"/>
      <c r="F107" s="183"/>
      <c r="G107" s="16"/>
      <c r="H107" s="16"/>
      <c r="I107" s="11"/>
      <c r="J107" s="11"/>
      <c r="K107" s="11"/>
      <c r="L107" s="11"/>
      <c r="M107" s="11"/>
      <c r="N107" s="17"/>
      <c r="O107" s="17"/>
      <c r="P107" s="17"/>
      <c r="Q107" s="11"/>
      <c r="R107" s="11"/>
      <c r="S107" s="11"/>
    </row>
    <row r="108" spans="3:19" ht="19.899999999999999" customHeight="1" x14ac:dyDescent="0.25">
      <c r="C108" s="183"/>
      <c r="D108" s="200"/>
      <c r="E108" s="183"/>
      <c r="F108" s="183"/>
      <c r="G108" s="16"/>
      <c r="H108" s="16"/>
      <c r="I108" s="11"/>
      <c r="J108" s="11"/>
      <c r="K108" s="11"/>
      <c r="L108" s="11"/>
      <c r="M108" s="11"/>
      <c r="N108" s="17"/>
      <c r="O108" s="17"/>
      <c r="P108" s="17"/>
    </row>
    <row r="109" spans="3:19" ht="19.899999999999999" customHeight="1" x14ac:dyDescent="0.25">
      <c r="C109" s="1"/>
      <c r="E109" s="1"/>
      <c r="F109" s="1"/>
      <c r="J109" s="1"/>
    </row>
    <row r="110" spans="3:19" ht="19.899999999999999" customHeight="1" x14ac:dyDescent="0.25">
      <c r="C110" s="1"/>
      <c r="E110" s="1"/>
      <c r="F110" s="1"/>
      <c r="J110" s="1"/>
    </row>
    <row r="111" spans="3:19" ht="19.899999999999999" customHeight="1" x14ac:dyDescent="0.25">
      <c r="C111" s="1"/>
      <c r="E111" s="1"/>
      <c r="F111" s="1"/>
      <c r="J111" s="1"/>
    </row>
    <row r="112" spans="3:19" ht="19.899999999999999" customHeight="1" x14ac:dyDescent="0.25">
      <c r="C112" s="1"/>
      <c r="E112" s="1"/>
      <c r="F112" s="1"/>
      <c r="J112" s="1"/>
    </row>
    <row r="113" spans="3:10" ht="19.899999999999999" customHeight="1" x14ac:dyDescent="0.25">
      <c r="C113" s="1"/>
      <c r="E113" s="1"/>
      <c r="F113" s="1"/>
      <c r="J113" s="1"/>
    </row>
    <row r="114" spans="3:10" ht="19.899999999999999" customHeight="1" x14ac:dyDescent="0.25">
      <c r="C114" s="1"/>
      <c r="E114" s="1"/>
      <c r="F114" s="1"/>
      <c r="J114" s="1"/>
    </row>
    <row r="115" spans="3:10" ht="19.899999999999999" customHeight="1" x14ac:dyDescent="0.25">
      <c r="C115" s="1"/>
      <c r="E115" s="1"/>
      <c r="F115" s="1"/>
      <c r="J115" s="1"/>
    </row>
    <row r="116" spans="3:10" ht="19.899999999999999" customHeight="1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  <row r="230" spans="3:10" x14ac:dyDescent="0.25">
      <c r="C230" s="1"/>
      <c r="E230" s="1"/>
      <c r="F230" s="1"/>
      <c r="J230" s="1"/>
    </row>
    <row r="231" spans="3:10" x14ac:dyDescent="0.25">
      <c r="C231" s="1"/>
      <c r="E231" s="1"/>
      <c r="F231" s="1"/>
      <c r="J231" s="1"/>
    </row>
    <row r="232" spans="3:10" x14ac:dyDescent="0.25">
      <c r="C232" s="1"/>
      <c r="E232" s="1"/>
      <c r="F232" s="1"/>
      <c r="J232" s="1"/>
    </row>
    <row r="233" spans="3:10" x14ac:dyDescent="0.25">
      <c r="C233" s="1"/>
      <c r="E233" s="1"/>
      <c r="F233" s="1"/>
      <c r="J233" s="1"/>
    </row>
    <row r="234" spans="3:10" x14ac:dyDescent="0.25">
      <c r="C234" s="1"/>
      <c r="E234" s="1"/>
      <c r="F234" s="1"/>
      <c r="J234" s="1"/>
    </row>
    <row r="235" spans="3:10" x14ac:dyDescent="0.25">
      <c r="C235" s="1"/>
      <c r="E235" s="1"/>
      <c r="F235" s="1"/>
      <c r="J235" s="1"/>
    </row>
    <row r="236" spans="3:10" x14ac:dyDescent="0.25">
      <c r="C236" s="1"/>
      <c r="E236" s="1"/>
      <c r="F236" s="1"/>
      <c r="J236" s="1"/>
    </row>
    <row r="237" spans="3:10" x14ac:dyDescent="0.25">
      <c r="C237" s="1"/>
      <c r="E237" s="1"/>
      <c r="F237" s="1"/>
      <c r="J237" s="1"/>
    </row>
    <row r="238" spans="3:10" x14ac:dyDescent="0.25">
      <c r="C238" s="1"/>
      <c r="E238" s="1"/>
      <c r="F238" s="1"/>
      <c r="J238" s="1"/>
    </row>
    <row r="239" spans="3:10" x14ac:dyDescent="0.25">
      <c r="C239" s="1"/>
      <c r="E239" s="1"/>
      <c r="F239" s="1"/>
      <c r="J239" s="1"/>
    </row>
  </sheetData>
  <sheetProtection algorithmName="SHA-512" hashValue="h/0YmgRqp3TJ50p09WmFTjNwD9t/dSrsanIrZTAiL47kV/Qt/Cxp5g+5+3EkcQFayQPAqEgJdz/YtKi6fVI+CA==" saltValue="YOSV6pwo+xneKbyojItw8w==" spinCount="100000" sheet="1" objects="1" scenarios="1"/>
  <mergeCells count="57">
    <mergeCell ref="U16:U19"/>
    <mergeCell ref="V18:V19"/>
    <mergeCell ref="L16:L19"/>
    <mergeCell ref="K16:K17"/>
    <mergeCell ref="M16:M19"/>
    <mergeCell ref="N16:N19"/>
    <mergeCell ref="O16:O19"/>
    <mergeCell ref="O7:O13"/>
    <mergeCell ref="N7:N13"/>
    <mergeCell ref="M7:M13"/>
    <mergeCell ref="U7:U13"/>
    <mergeCell ref="P7:P8"/>
    <mergeCell ref="T7:T8"/>
    <mergeCell ref="V7:V8"/>
    <mergeCell ref="Q7:Q8"/>
    <mergeCell ref="V9:V10"/>
    <mergeCell ref="B1:D1"/>
    <mergeCell ref="G5:H5"/>
    <mergeCell ref="B23:G23"/>
    <mergeCell ref="R22:T22"/>
    <mergeCell ref="R21:T21"/>
    <mergeCell ref="B21:G21"/>
    <mergeCell ref="B22:H22"/>
    <mergeCell ref="J7:J13"/>
    <mergeCell ref="K7:K13"/>
    <mergeCell ref="B7:B8"/>
    <mergeCell ref="C7:C8"/>
    <mergeCell ref="D7:D8"/>
    <mergeCell ref="E7:E8"/>
    <mergeCell ref="L7:L8"/>
    <mergeCell ref="I16:I19"/>
    <mergeCell ref="J16:J18"/>
    <mergeCell ref="B9:B10"/>
    <mergeCell ref="C9:C10"/>
    <mergeCell ref="D9:D10"/>
    <mergeCell ref="E9:E10"/>
    <mergeCell ref="I7:I13"/>
    <mergeCell ref="L9:L10"/>
    <mergeCell ref="Q9:Q10"/>
    <mergeCell ref="P9:P10"/>
    <mergeCell ref="T9:T10"/>
    <mergeCell ref="B14:B15"/>
    <mergeCell ref="C14:C15"/>
    <mergeCell ref="D14:D15"/>
    <mergeCell ref="E14:E15"/>
    <mergeCell ref="L14:L15"/>
    <mergeCell ref="I14:I15"/>
    <mergeCell ref="J14:J15"/>
    <mergeCell ref="K14:K15"/>
    <mergeCell ref="M14:M15"/>
    <mergeCell ref="N14:N15"/>
    <mergeCell ref="O14:O15"/>
    <mergeCell ref="P14:P15"/>
    <mergeCell ref="Q14:Q15"/>
    <mergeCell ref="T14:T15"/>
    <mergeCell ref="U14:U15"/>
    <mergeCell ref="V14:V15"/>
  </mergeCells>
  <conditionalFormatting sqref="R7:R19 G7:H19">
    <cfRule type="notContainsBlanks" dxfId="7" priority="81">
      <formula>LEN(TRIM(G7))&gt;0</formula>
    </cfRule>
    <cfRule type="notContainsBlanks" dxfId="6" priority="82">
      <formula>LEN(TRIM(G7))&gt;0</formula>
    </cfRule>
    <cfRule type="containsBlanks" dxfId="5" priority="84">
      <formula>LEN(TRIM(G7))=0</formula>
    </cfRule>
  </conditionalFormatting>
  <conditionalFormatting sqref="G7:H19">
    <cfRule type="notContainsBlanks" dxfId="4" priority="80">
      <formula>LEN(TRIM(G7))&gt;0</formula>
    </cfRule>
  </conditionalFormatting>
  <conditionalFormatting sqref="T7 T9 T11:T14">
    <cfRule type="cellIs" dxfId="3" priority="3" operator="equal">
      <formula>"NEVYHOVUJE"</formula>
    </cfRule>
    <cfRule type="cellIs" dxfId="2" priority="4" operator="equal">
      <formula>"VYHOVUJE"</formula>
    </cfRule>
  </conditionalFormatting>
  <conditionalFormatting sqref="T16:T19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J7 J14" xr:uid="{3539D624-7842-4B46-B217-69A9A7C14D31}">
      <formula1>"ANO,NE"</formula1>
    </dataValidation>
    <dataValidation type="list" allowBlank="1" showInputMessage="1" showErrorMessage="1" sqref="E7 E9 E11:E14" xr:uid="{349A6282-9232-40B5-B155-0C95E3B5B228}">
      <formula1>"ks,bal,sada,m,"</formula1>
    </dataValidation>
  </dataValidations>
  <pageMargins left="0.19685039370078741" right="0.15748031496062992" top="0.31" bottom="0.11811023622047245" header="7.874015748031496E-2" footer="7.874015748031496E-2"/>
  <pageSetup paperSize="9" scale="24" orientation="landscape" r:id="rId1"/>
  <ignoredErrors>
    <ignoredError sqref="S8:S10 S15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V7 V9 V11:V14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2024-11-01T09:55:57Z</cp:lastPrinted>
  <dcterms:created xsi:type="dcterms:W3CDTF">2014-03-05T12:43:32Z</dcterms:created>
  <dcterms:modified xsi:type="dcterms:W3CDTF">2024-11-01T10:39:55Z</dcterms:modified>
</cp:coreProperties>
</file>